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AlgorithmName="SHA-512" workbookHashValue="YScu82LT9mt3o3LIz9tM47+QKn0oiVYWJNxH6YBmofn0A6sprbVxD1UzB/26tYWUiP2U8frs+gUt+ZCtLO2jrQ==" workbookSaltValue="IHywl8wzHQYL7vFyzt+z+w==" workbookSpinCount="100000" lockStructure="1"/>
  <bookViews>
    <workbookView xWindow="0" yWindow="0" windowWidth="20490" windowHeight="7815"/>
  </bookViews>
  <sheets>
    <sheet name="Tabulka na zanesení výsledků" sheetId="1" r:id="rId1"/>
    <sheet name="List1" sheetId="2" state="hidden" r:id="rId2"/>
  </sheets>
  <definedNames>
    <definedName name="_xlnm.Print_Area" localSheetId="0">'Tabulka na zanesení výsledků'!$A$1:$I$39</definedName>
    <definedName name="Print_Area" localSheetId="0">'Tabulka na zanesení výsledků'!$A$1:$H$33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 l="1"/>
  <c r="H8" i="1"/>
  <c r="H27" i="1" l="1"/>
  <c r="F21" i="1"/>
  <c r="E12" i="1"/>
  <c r="G12" i="1" s="1"/>
  <c r="I8" i="1"/>
  <c r="F27" i="1"/>
  <c r="G27" i="1" s="1"/>
  <c r="E31" i="1" l="1"/>
  <c r="G31" i="1" s="1"/>
  <c r="I31" i="1" l="1"/>
</calcChain>
</file>

<file path=xl/comments1.xml><?xml version="1.0" encoding="utf-8"?>
<comments xmlns="http://schemas.openxmlformats.org/spreadsheetml/2006/main">
  <authors>
    <author>Jan Smrčka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Uveďte celé jméno vaší školy/organizace/rodiny/skupiny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38"/>
          </rPr>
          <t>Nezapomeňte zapsat váš aktuální kontakt, abychom vám mohli zaslat osvědčení s výsledky.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38"/>
          </rPr>
          <t>Sečtěte počet všech lidí, které se vám do kampaně podařilo zapojit = kolik lidí vyplňovalo celkově deníčky (v každém deníčku to zobrazuje nejvyšší číslo zapojených účastníků u vybraných výzev - případně je to v úvodu deníčku přímo zapsáno).</t>
        </r>
      </text>
    </comment>
    <comment ref="C6" authorId="0" shapeId="0">
      <text>
        <r>
          <rPr>
            <sz val="9"/>
            <color indexed="81"/>
            <rFont val="Tahoma"/>
            <family val="2"/>
            <charset val="238"/>
          </rPr>
          <t>Sečtěte počet lidí ze všech deníčků, kteří si vybrali tuto konkrétní výzvu.</t>
        </r>
      </text>
    </comment>
    <comment ref="D6" authorId="0" shapeId="0">
      <text>
        <r>
          <rPr>
            <sz val="9"/>
            <color indexed="81"/>
            <rFont val="Tahoma"/>
            <family val="2"/>
            <charset val="238"/>
          </rPr>
          <t>Sečtěte z vybraných deníčků účastníků.</t>
        </r>
      </text>
    </comment>
    <comment ref="E6" authorId="0" shapeId="0">
      <text>
        <r>
          <rPr>
            <sz val="9"/>
            <color indexed="81"/>
            <rFont val="Tahoma"/>
            <family val="2"/>
            <charset val="238"/>
          </rPr>
          <t>Sečtěte z vybraných deníčků účastníků.</t>
        </r>
      </text>
    </comment>
    <comment ref="F6" authorId="0" shapeId="0">
      <text>
        <r>
          <rPr>
            <sz val="9"/>
            <color indexed="81"/>
            <rFont val="Tahoma"/>
            <family val="2"/>
            <charset val="238"/>
          </rPr>
          <t>Vyberte z rozevíracího seznamu druh (klikněte na pole a vpravo budete mít šipku) a níže nám uveďte konkrténí příklady převažujících stromů z vašich sázení (např. Lípa, smrk…)</t>
        </r>
      </text>
    </comment>
    <comment ref="G6" authorId="0" shapeId="0">
      <text>
        <r>
          <rPr>
            <sz val="9"/>
            <color indexed="81"/>
            <rFont val="Tahoma"/>
            <family val="2"/>
            <charset val="238"/>
          </rPr>
          <t xml:space="preserve">Vyberte z rozevíracího seznamu druh (klikněte na pole a vpravo budete mít šipku). 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  <charset val="238"/>
          </rPr>
          <t>CO2 = oxid uhličitý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>Rozevírací seznam - vyberte!</t>
        </r>
      </text>
    </comment>
    <comment ref="G8" authorId="0" shapeId="0">
      <text>
        <r>
          <rPr>
            <sz val="9"/>
            <color indexed="81"/>
            <rFont val="Tahoma"/>
            <family val="2"/>
            <charset val="238"/>
          </rPr>
          <t>Rozevírací seznam - vyberte!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>Uveďte konkrténí příklady převažujících stromů z vašich sázení (např. Lípa, smrk…)</t>
        </r>
      </text>
    </comment>
    <comment ref="C10" authorId="0" shapeId="0">
      <text>
        <r>
          <rPr>
            <sz val="9"/>
            <color indexed="81"/>
            <rFont val="Tahoma"/>
            <family val="2"/>
            <charset val="238"/>
          </rPr>
          <t>Sečtěte počet lidí ze všech deníčků, kteří si vybrali tuto konkrétní výzvu.</t>
        </r>
      </text>
    </comment>
    <comment ref="D10" authorId="0" shapeId="0">
      <text>
        <r>
          <rPr>
            <sz val="9"/>
            <color indexed="81"/>
            <rFont val="Tahoma"/>
            <family val="2"/>
            <charset val="238"/>
          </rPr>
          <t>Sečtěte z vybraných deníčků účastníků.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Sečtěte počet lidí ze všech deníčků, kteří si vybrali tuto konkrétní výzvu.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Sečtěte z vybraných deníčků účastníků.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38"/>
          </rPr>
          <t>Proč zrovna pavouk? Protože je užitečný, je schovaný v každé domácnosti a každý z nás ho již někdy viděl :-)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38"/>
          </rPr>
          <t>Sečtěte počet lidí ze všech deníčků, kteří si vybrali tuto konkrétní výzvu.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238"/>
          </rPr>
          <t>Sečtěte z vybraných deníčků účastníků.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38"/>
          </rPr>
          <t>Sečtěte z vybraných deníčků účastníků.</t>
        </r>
      </text>
    </comment>
    <comment ref="F16" authorId="0" shapeId="0">
      <text>
        <r>
          <rPr>
            <sz val="9"/>
            <color indexed="81"/>
            <rFont val="Tahoma"/>
            <family val="2"/>
            <charset val="238"/>
          </rPr>
          <t>Sečtěte z vybraných deníčků účastníků.</t>
        </r>
      </text>
    </comment>
    <comment ref="G16" authorId="0" shapeId="0">
      <text>
        <r>
          <rPr>
            <sz val="9"/>
            <color indexed="81"/>
            <rFont val="Tahoma"/>
            <family val="2"/>
            <charset val="238"/>
          </rPr>
          <t>Sečtěte z vybraných deníčků účastníků.</t>
        </r>
      </text>
    </comment>
    <comment ref="C19" authorId="0" shapeId="0">
      <text>
        <r>
          <rPr>
            <sz val="9"/>
            <color indexed="81"/>
            <rFont val="Tahoma"/>
            <family val="2"/>
            <charset val="238"/>
          </rPr>
          <t>Sečtěte počty domácností/organizací, které se do výzvy zapojili (některé totiž mohou mít víc schránek).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238"/>
          </rPr>
          <t>Sečtěte z vybraných deníčků účastníků.</t>
        </r>
      </text>
    </comment>
    <comment ref="C22" authorId="0" shapeId="0">
      <text>
        <r>
          <rPr>
            <sz val="9"/>
            <color indexed="81"/>
            <rFont val="Tahoma"/>
            <family val="2"/>
            <charset val="238"/>
          </rPr>
          <t>Sečtěte počet lidí ze všech deníčků, kteří si vybrali tuto konkrétní výzvu.</t>
        </r>
      </text>
    </comment>
    <comment ref="D22" authorId="0" shapeId="0">
      <text>
        <r>
          <rPr>
            <sz val="9"/>
            <color indexed="81"/>
            <rFont val="Tahoma"/>
            <family val="2"/>
            <charset val="238"/>
          </rPr>
          <t>Sečtěte z vybraných deníčků účastníků.</t>
        </r>
      </text>
    </comment>
    <comment ref="F22" authorId="0" shapeId="0">
      <text>
        <r>
          <rPr>
            <sz val="9"/>
            <color indexed="81"/>
            <rFont val="Tahoma"/>
            <family val="2"/>
            <charset val="238"/>
          </rPr>
          <t>Napište nám několik příkladů úporných opatření, která se objevila v deníčcích vašich účastníků.</t>
        </r>
      </text>
    </comment>
    <comment ref="C25" authorId="0" shapeId="0">
      <text>
        <r>
          <rPr>
            <sz val="9"/>
            <color indexed="81"/>
            <rFont val="Tahoma"/>
            <family val="2"/>
            <charset val="238"/>
          </rPr>
          <t xml:space="preserve">Sečtěte počet lidí ze všech deníčků, kteří si vybrali tuto konkrétní výzvu.
</t>
        </r>
      </text>
    </comment>
    <comment ref="D25" authorId="0" shapeId="0">
      <text>
        <r>
          <rPr>
            <sz val="9"/>
            <color indexed="81"/>
            <rFont val="Tahoma"/>
            <family val="2"/>
            <charset val="238"/>
          </rPr>
          <t>Sečtěte z vybraných deníčků účastníků.</t>
        </r>
      </text>
    </comment>
    <comment ref="C28" authorId="0" shapeId="0">
      <text>
        <r>
          <rPr>
            <sz val="9"/>
            <color indexed="81"/>
            <rFont val="Tahoma"/>
            <family val="2"/>
            <charset val="238"/>
          </rPr>
          <t>Sečtěte počet lidí ze všech deníčků, kteří si vybrali tuto konkrétní výzvu.</t>
        </r>
      </text>
    </comment>
    <comment ref="H28" authorId="0" shapeId="0">
      <text>
        <r>
          <rPr>
            <sz val="9"/>
            <color indexed="81"/>
            <rFont val="Tahoma"/>
            <family val="2"/>
            <charset val="238"/>
          </rPr>
          <t>Sečtěte z vybraných deníčků účastníků.</t>
        </r>
      </text>
    </comment>
    <comment ref="C31" authorId="0" shapeId="0">
      <text>
        <r>
          <rPr>
            <sz val="9"/>
            <color indexed="81"/>
            <rFont val="Tahoma"/>
            <family val="2"/>
            <charset val="238"/>
          </rPr>
          <t>Sečtěte počet lidí ze všech deníčků, kteří si vybrali tuto konkrétní výzvu.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  <charset val="238"/>
          </rPr>
          <t>CO2 = oxid uhličitý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38"/>
          </rPr>
          <t>CO2 = oxid uhličitý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  <charset val="238"/>
          </rPr>
          <t>CO2 = oxid uhličitý</t>
        </r>
      </text>
    </comment>
    <comment ref="B34" authorId="0" shapeId="0">
      <text>
        <r>
          <rPr>
            <sz val="9"/>
            <color indexed="81"/>
            <rFont val="Tahoma"/>
            <family val="2"/>
            <charset val="238"/>
          </rPr>
          <t>Název vaší vlastní výzvy.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38"/>
          </rPr>
          <t>Název vaší vlastní výzvy.</t>
        </r>
      </text>
    </comment>
  </commentList>
</comments>
</file>

<file path=xl/sharedStrings.xml><?xml version="1.0" encoding="utf-8"?>
<sst xmlns="http://schemas.openxmlformats.org/spreadsheetml/2006/main" count="120" uniqueCount="93">
  <si>
    <t>Počet zapojených jednotlivců</t>
  </si>
  <si>
    <t>Počet lidí, kteří si vybrali tuto výzvu.</t>
  </si>
  <si>
    <t>Počet dní bez masa</t>
  </si>
  <si>
    <t>Výzva 3</t>
  </si>
  <si>
    <t>Výzva 4</t>
  </si>
  <si>
    <t>Výzva 5</t>
  </si>
  <si>
    <t>Výzva 6</t>
  </si>
  <si>
    <t>Výzva 7</t>
  </si>
  <si>
    <t>Počet dní bez masa za všechny zapojeného jednotlivce.</t>
  </si>
  <si>
    <t>Zasaď rostlinu!</t>
  </si>
  <si>
    <t>Buď venku!</t>
  </si>
  <si>
    <t>Využívej ekodopravu!</t>
  </si>
  <si>
    <t>Jez zdravě a ekologicky!</t>
  </si>
  <si>
    <t>Počet ekologických kilometrů</t>
  </si>
  <si>
    <t>Počet kilometrů, kdy účastníci místo auta využili hromadnou dopravu, kolo atd. či jeli spolujízdou (plným autem).</t>
  </si>
  <si>
    <t>Výzva  1</t>
  </si>
  <si>
    <t>Výzva 2</t>
  </si>
  <si>
    <t>Udělej něco pro ostatní</t>
  </si>
  <si>
    <t>Zastav letákovou epidemii</t>
  </si>
  <si>
    <t>Sniž spotřebu vody v domácnosti</t>
  </si>
  <si>
    <t>Výzva 8</t>
  </si>
  <si>
    <t>Šiř informace!</t>
  </si>
  <si>
    <t>Den pro sebe</t>
  </si>
  <si>
    <t>Výzva 9</t>
  </si>
  <si>
    <t>Co jsme dokázali zlepšit</t>
  </si>
  <si>
    <t>Druhy stromů</t>
  </si>
  <si>
    <t>Místa sázení stromů</t>
  </si>
  <si>
    <t>Většinou listnaté</t>
  </si>
  <si>
    <t>Většinou jehličnaté</t>
  </si>
  <si>
    <t>Půl na půl</t>
  </si>
  <si>
    <t>Převážně ve městě/obci (ulice, parky, zahrady...)</t>
  </si>
  <si>
    <t>Převážně v již zalesněné oblasti (les, zalesněné parky...)</t>
  </si>
  <si>
    <t>Klikněte sem a vyberte ze seznamu</t>
  </si>
  <si>
    <t>Převážně mimo město na prostrantsví (louky, aleje, osamoceně…</t>
  </si>
  <si>
    <t>Množství absorbovaného CO2 v kg</t>
  </si>
  <si>
    <t>Počet vysazených stromů</t>
  </si>
  <si>
    <t>Počet vysazených rostlin (bylin)</t>
  </si>
  <si>
    <t>Počet vyrobených tašek</t>
  </si>
  <si>
    <t>Součet všech vyrobených tašek.</t>
  </si>
  <si>
    <r>
      <t>Pavouk</t>
    </r>
    <r>
      <rPr>
        <sz val="12"/>
        <color rgb="FF333333"/>
        <rFont val="Times New Roman"/>
        <family val="1"/>
        <charset val="238"/>
      </rPr>
      <t> 6.8 km/h – 1.9 m/s – 1km by urazil za 8:46.31 min.</t>
    </r>
  </si>
  <si>
    <t>Mladý strom absorbuje 5,9 kg CO2 za rok, zatímco 10letý strom absorbuje 22 kg CO2 za rok.</t>
  </si>
  <si>
    <t>Vysvětlivky</t>
  </si>
  <si>
    <t>Počet vyrobených sáčků</t>
  </si>
  <si>
    <t>Počet darovaných tašek</t>
  </si>
  <si>
    <t>Počet darovaných sáčků</t>
  </si>
  <si>
    <t>Součet všech vyrobených sáčků.</t>
  </si>
  <si>
    <t>Soušet všech darovaných tašek.</t>
  </si>
  <si>
    <t>Soušet všech darovaných sáčků.</t>
  </si>
  <si>
    <t>Soušet všech schránek z deníčků účastníků.</t>
  </si>
  <si>
    <t>Celková hmotnost letáků v kilogramech za jeden rok.</t>
  </si>
  <si>
    <t>Dopad úsporných opatření</t>
  </si>
  <si>
    <t>Součet uspořených (nebo neuspořených) litrů vody.</t>
  </si>
  <si>
    <t>Vybrané příklady úsporných opatření z deníčků účastníků</t>
  </si>
  <si>
    <t>Přepočet na kuřata: 1 den x 0,15 kg (1 porce kuřete) = celkový počet ušetřených porcí v kg /1,5 kg = celkový počet ušetřených kuřat</t>
  </si>
  <si>
    <t>Odhadovaný dopad všech reportáží</t>
  </si>
  <si>
    <t>Počet lidí, kteří reportáž uvidí.</t>
  </si>
  <si>
    <t>Informace a data o vaší výzvě</t>
  </si>
  <si>
    <t>Náš dopad na životní prostředí</t>
  </si>
  <si>
    <r>
      <t xml:space="preserve">Název reportáží 
</t>
    </r>
    <r>
      <rPr>
        <i/>
        <sz val="10"/>
        <color theme="1"/>
        <rFont val="Calibri"/>
        <family val="2"/>
        <charset val="238"/>
        <scheme val="minor"/>
      </rPr>
      <t>(prosím překopírujte/přepiště z deníčků nebo nám zašlete ty konkrétní deníčky)</t>
    </r>
  </si>
  <si>
    <r>
      <t xml:space="preserve">Online odkazy na reportáže 
</t>
    </r>
    <r>
      <rPr>
        <i/>
        <sz val="10"/>
        <color theme="1"/>
        <rFont val="Calibri"/>
        <family val="2"/>
        <charset val="238"/>
        <scheme val="minor"/>
      </rPr>
      <t>(prosím překopírujte/přepiště z deníčků nebo nám zašlete ty konkrétní deníčky)</t>
    </r>
  </si>
  <si>
    <t>Počet zapojených domácností/organizací</t>
  </si>
  <si>
    <t>Počet domácností/organizací, které zapojují své poštovní schránky.</t>
  </si>
  <si>
    <t>Vyberte ze rozevíracího seznamu.</t>
  </si>
  <si>
    <r>
      <t xml:space="preserve">Cekový počet zapojených účastníků:
</t>
    </r>
    <r>
      <rPr>
        <i/>
        <sz val="9"/>
        <rFont val="Calibri"/>
        <family val="2"/>
        <charset val="238"/>
        <scheme val="minor"/>
      </rPr>
      <t xml:space="preserve">Součet lidí, kteří vyplňovali jendotlivé deníčky </t>
    </r>
  </si>
  <si>
    <t>Napište nám, jak vás kampaň ovlivnila a zda budete ve výzvách dál pokračovat:</t>
  </si>
  <si>
    <t>Celkový počet všech vysazených rostlin</t>
  </si>
  <si>
    <t xml:space="preserve">Počet schránek, na které byla naplepena cedulka </t>
  </si>
  <si>
    <r>
      <t xml:space="preserve">Počet kilometrů, které  by za váš venku strávený čas ulezl pavouk 
</t>
    </r>
    <r>
      <rPr>
        <b/>
        <i/>
        <sz val="11"/>
        <color theme="1"/>
        <rFont val="Calibri"/>
        <family val="2"/>
        <charset val="238"/>
        <scheme val="minor"/>
      </rPr>
      <t>(pracovně mu říkejme Zátopek)</t>
    </r>
  </si>
  <si>
    <t>Celkový počet hodin 
strávených venku jednotlivci</t>
  </si>
  <si>
    <t>O kolik jste změnšili letákovou epidemii</t>
  </si>
  <si>
    <t>Průměr ušetřených kilogramů CO2
jedním účastníkem vaší kampaně:</t>
  </si>
  <si>
    <t>Kolik oxidu uhličitého (CO2) pochytají 
 vaše vysazené mladé stromy za jeden rok v kg.</t>
  </si>
  <si>
    <t>Celkově ušetřené 
kilogramy CO2 za vaši kampaň:</t>
  </si>
  <si>
    <t>Kolik kilogramů oxidu uhličitého (CO2)
jste celkově ušetřili ekodopravou</t>
  </si>
  <si>
    <t>Kolik kuřat jste celkově zachránili (nesnědli)</t>
  </si>
  <si>
    <r>
      <t xml:space="preserve">TABULKA DOPADŮ Kampaně obyčejného hrdinství
</t>
    </r>
    <r>
      <rPr>
        <b/>
        <i/>
        <sz val="11"/>
        <color rgb="FFC00000"/>
        <rFont val="Calibri"/>
        <family val="2"/>
        <charset val="238"/>
        <scheme val="minor"/>
      </rPr>
      <t>Tato tabulka je určena pro "místní koordinátory" a slouží k započtení všech výsledků z deníčků účastníků - tuto tabulku po vyplnění zašlete na mail: jan.smrcka@terezanet.cz</t>
    </r>
  </si>
  <si>
    <t xml:space="preserve">Jméno a adresa vaší školy/organizace/rodiny </t>
  </si>
  <si>
    <t>Jméno a kontakt (mail, telefon) na koordinátora této výzvy:</t>
  </si>
  <si>
    <t>Vyberte ze seznamu + napište nám níže příklad převažujícího  druhu stromu, který se u vás sázel.</t>
  </si>
  <si>
    <t>Uveďte převažující druhy vysazených stromů:</t>
  </si>
  <si>
    <t>Kolik kilogramů oxidu uhličitého (CO2)
průměrně ušetřil jeden účastník této výzvy</t>
  </si>
  <si>
    <t>Kolik kilogramů oxidu uhličitého (CO2) ušetřil průměrně jeden účastník této výzvy</t>
  </si>
  <si>
    <t>Kolik kilogramů oxidu uhličitého (CO2)
jste celkově ušetřili omezením masa</t>
  </si>
  <si>
    <t>Kolik hodin průměrně  strávil venku jeden účastník této výzvy</t>
  </si>
  <si>
    <t>Pokud by každou hodinu makal maximální neměnnou pavoučí rychlostí :-)</t>
  </si>
  <si>
    <t>Za předpokladu, že  byste jedli jen kuřecí maso a žádné jiné</t>
  </si>
  <si>
    <t>Naše vlastní výzva</t>
  </si>
  <si>
    <t>Kolik hodin strávili zapojení účastníci venku 
ve svém volném čase.</t>
  </si>
  <si>
    <t>Počet vzrostlých stromů, 
které díky vašemu chování v kampani mohou celý rok pracovat na snižování CO2
(tzn. nemusí absorbovat ten váš, 
protože jste ho nevytvořili):</t>
  </si>
  <si>
    <t>Vyplňte všechna žlutá pole. Pokud některé výzvy účastníci ve vaší oblasti neplnili. Napište do pole 0. U většiny polí naleznete komentář s vysvětlivkou k vyplňování!</t>
  </si>
  <si>
    <t>ZŠ A MŠ KUNÍN, KUNÍN 346, ZAŘÍZENÍ MATEŘSKÁ ŠKOLA</t>
  </si>
  <si>
    <t>Mgr. RENÁTA ŠŤASTNÁ, stastna.renat@zskunin.cz</t>
  </si>
  <si>
    <t>Myslím si jako koordinátor, že nás kampaň naučila si více uvědomovat, co a kolik děláme. Že jsme byli vědomější. Propojili jsme se, komunikovali, prožívali radost, když přišel další email s údaji a fotkami. Pěkné dny, Renáta Šťastná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</si>
</sst>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rgb="FF333333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0"/>
      <color rgb="FF0070C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6"/>
      <color rgb="FFC00000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rgb="FFC00000"/>
      </right>
      <top style="thick">
        <color indexed="64"/>
      </top>
      <bottom/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ck">
        <color indexed="64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 style="thick">
        <color indexed="64"/>
      </right>
      <top style="thick">
        <color rgb="FFC00000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C00000"/>
      </bottom>
      <diagonal/>
    </border>
    <border>
      <left/>
      <right style="thick">
        <color indexed="64"/>
      </right>
      <top style="thin">
        <color indexed="64"/>
      </top>
      <bottom style="thick">
        <color rgb="FFC00000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3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2" fillId="3" borderId="19" xfId="0" applyNumberFormat="1" applyFont="1" applyFill="1" applyBorder="1" applyAlignment="1" applyProtection="1">
      <alignment horizontal="center"/>
      <protection hidden="1"/>
    </xf>
    <xf numFmtId="0" fontId="14" fillId="0" borderId="0" xfId="0" applyFont="1"/>
    <xf numFmtId="0" fontId="3" fillId="2" borderId="3" xfId="0" applyFont="1" applyFill="1" applyBorder="1" applyAlignment="1" applyProtection="1">
      <alignment horizontal="center" vertical="center"/>
      <protection locked="0"/>
    </xf>
    <xf numFmtId="0" fontId="0" fillId="5" borderId="6" xfId="0" applyFont="1" applyFill="1" applyBorder="1" applyAlignment="1" applyProtection="1">
      <alignment horizontal="center" vertical="center"/>
      <protection hidden="1"/>
    </xf>
    <xf numFmtId="0" fontId="0" fillId="4" borderId="6" xfId="0" applyFont="1" applyFill="1" applyBorder="1" applyAlignment="1" applyProtection="1">
      <alignment horizontal="center" vertical="center"/>
      <protection hidden="1"/>
    </xf>
    <xf numFmtId="0" fontId="0" fillId="4" borderId="7" xfId="0" applyFont="1" applyFill="1" applyBorder="1" applyAlignment="1" applyProtection="1">
      <alignment horizontal="center" vertical="center"/>
      <protection hidden="1"/>
    </xf>
    <xf numFmtId="0" fontId="0" fillId="5" borderId="6" xfId="0" applyFont="1" applyFill="1" applyBorder="1" applyAlignment="1" applyProtection="1">
      <alignment horizontal="center" vertical="center" wrapText="1"/>
      <protection hidden="1"/>
    </xf>
    <xf numFmtId="0" fontId="0" fillId="0" borderId="7" xfId="0" applyFont="1" applyBorder="1" applyAlignment="1" applyProtection="1">
      <alignment horizontal="center" vertical="center"/>
      <protection hidden="1"/>
    </xf>
    <xf numFmtId="0" fontId="17" fillId="2" borderId="19" xfId="0" applyFont="1" applyFill="1" applyBorder="1" applyAlignment="1" applyProtection="1">
      <alignment horizontal="center" vertical="center" wrapText="1"/>
      <protection locked="0" hidden="1"/>
    </xf>
    <xf numFmtId="0" fontId="0" fillId="5" borderId="7" xfId="0" applyFont="1" applyFill="1" applyBorder="1" applyAlignment="1" applyProtection="1">
      <alignment horizontal="center" vertical="center" wrapText="1"/>
      <protection hidden="1"/>
    </xf>
    <xf numFmtId="0" fontId="0" fillId="5" borderId="30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/>
    <xf numFmtId="0" fontId="7" fillId="2" borderId="25" xfId="0" applyFont="1" applyFill="1" applyBorder="1" applyAlignment="1" applyProtection="1">
      <alignment horizontal="center"/>
      <protection locked="0"/>
    </xf>
    <xf numFmtId="0" fontId="0" fillId="4" borderId="7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wrapText="1"/>
      <protection hidden="1"/>
    </xf>
    <xf numFmtId="0" fontId="11" fillId="0" borderId="29" xfId="0" applyFont="1" applyBorder="1" applyAlignment="1" applyProtection="1">
      <alignment horizontal="center" vertical="center" wrapText="1"/>
      <protection hidden="1"/>
    </xf>
    <xf numFmtId="0" fontId="11" fillId="5" borderId="2" xfId="0" applyFont="1" applyFill="1" applyBorder="1" applyAlignment="1" applyProtection="1">
      <alignment horizontal="center" wrapText="1"/>
      <protection hidden="1"/>
    </xf>
    <xf numFmtId="0" fontId="11" fillId="5" borderId="2" xfId="0" applyFont="1" applyFill="1" applyBorder="1" applyAlignment="1" applyProtection="1">
      <alignment horizontal="center" vertical="center" wrapText="1"/>
      <protection hidden="1"/>
    </xf>
    <xf numFmtId="0" fontId="11" fillId="5" borderId="29" xfId="0" applyFont="1" applyFill="1" applyBorder="1" applyAlignment="1" applyProtection="1">
      <alignment horizontal="center" vertical="center" wrapText="1"/>
      <protection hidden="1"/>
    </xf>
    <xf numFmtId="0" fontId="11" fillId="5" borderId="2" xfId="0" applyFont="1" applyFill="1" applyBorder="1" applyAlignment="1" applyProtection="1">
      <alignment horizontal="center" vertical="center"/>
      <protection hidden="1"/>
    </xf>
    <xf numFmtId="0" fontId="11" fillId="4" borderId="2" xfId="0" applyFont="1" applyFill="1" applyBorder="1" applyAlignment="1" applyProtection="1">
      <alignment horizontal="center" vertical="center"/>
      <protection hidden="1"/>
    </xf>
    <xf numFmtId="0" fontId="11" fillId="4" borderId="2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164" fontId="2" fillId="3" borderId="4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4" xfId="0" applyNumberFormat="1" applyFont="1" applyFill="1" applyBorder="1" applyAlignment="1" applyProtection="1">
      <alignment horizontal="center" vertical="center"/>
      <protection hidden="1"/>
    </xf>
    <xf numFmtId="0" fontId="0" fillId="4" borderId="6" xfId="0" applyFont="1" applyFill="1" applyBorder="1" applyAlignment="1" applyProtection="1">
      <alignment horizontal="center" vertical="center" wrapText="1"/>
      <protection hidden="1"/>
    </xf>
    <xf numFmtId="164" fontId="2" fillId="3" borderId="4" xfId="0" applyNumberFormat="1" applyFont="1" applyFill="1" applyBorder="1" applyAlignment="1" applyProtection="1">
      <alignment horizontal="center"/>
      <protection hidden="1"/>
    </xf>
    <xf numFmtId="0" fontId="13" fillId="7" borderId="17" xfId="0" applyFont="1" applyFill="1" applyBorder="1" applyAlignment="1" applyProtection="1">
      <alignment horizontal="center" vertical="center" wrapText="1"/>
      <protection locked="0" hidden="1"/>
    </xf>
    <xf numFmtId="0" fontId="0" fillId="5" borderId="37" xfId="0" applyFont="1" applyFill="1" applyBorder="1" applyAlignment="1" applyProtection="1">
      <alignment horizontal="center" vertical="center"/>
      <protection hidden="1"/>
    </xf>
    <xf numFmtId="0" fontId="11" fillId="5" borderId="38" xfId="0" applyFont="1" applyFill="1" applyBorder="1" applyAlignment="1" applyProtection="1">
      <alignment horizontal="center" vertical="center"/>
      <protection hidden="1"/>
    </xf>
    <xf numFmtId="0" fontId="21" fillId="2" borderId="39" xfId="0" applyFont="1" applyFill="1" applyBorder="1" applyAlignment="1" applyProtection="1">
      <alignment horizontal="center" vertical="center"/>
      <protection locked="0"/>
    </xf>
    <xf numFmtId="0" fontId="0" fillId="0" borderId="56" xfId="0" applyBorder="1"/>
    <xf numFmtId="0" fontId="1" fillId="3" borderId="51" xfId="0" applyFont="1" applyFill="1" applyBorder="1" applyAlignment="1">
      <alignment horizontal="center" vertical="center"/>
    </xf>
    <xf numFmtId="0" fontId="11" fillId="3" borderId="36" xfId="0" applyFont="1" applyFill="1" applyBorder="1" applyAlignment="1" applyProtection="1">
      <alignment horizontal="center" vertical="center" wrapText="1"/>
      <protection hidden="1"/>
    </xf>
    <xf numFmtId="0" fontId="0" fillId="0" borderId="51" xfId="0" applyBorder="1"/>
    <xf numFmtId="0" fontId="6" fillId="0" borderId="56" xfId="0" applyFont="1" applyBorder="1" applyAlignment="1">
      <alignment horizontal="left" vertical="top"/>
    </xf>
    <xf numFmtId="0" fontId="19" fillId="6" borderId="42" xfId="0" applyFont="1" applyFill="1" applyBorder="1" applyAlignment="1" applyProtection="1">
      <alignment horizontal="right" vertical="center" wrapText="1"/>
      <protection hidden="1"/>
    </xf>
    <xf numFmtId="0" fontId="19" fillId="6" borderId="24" xfId="0" applyFont="1" applyFill="1" applyBorder="1" applyAlignment="1" applyProtection="1">
      <alignment horizontal="right" vertical="center" wrapText="1"/>
      <protection hidden="1"/>
    </xf>
    <xf numFmtId="0" fontId="19" fillId="6" borderId="48" xfId="0" applyFont="1" applyFill="1" applyBorder="1" applyAlignment="1" applyProtection="1">
      <alignment horizontal="right" vertical="center" wrapText="1"/>
      <protection hidden="1"/>
    </xf>
    <xf numFmtId="164" fontId="20" fillId="6" borderId="43" xfId="0" applyNumberFormat="1" applyFont="1" applyFill="1" applyBorder="1" applyAlignment="1" applyProtection="1">
      <alignment horizontal="center" vertical="center"/>
      <protection hidden="1"/>
    </xf>
    <xf numFmtId="0" fontId="20" fillId="6" borderId="45" xfId="0" applyFont="1" applyFill="1" applyBorder="1" applyAlignment="1" applyProtection="1">
      <alignment horizontal="center" vertical="center"/>
      <protection hidden="1"/>
    </xf>
    <xf numFmtId="0" fontId="20" fillId="6" borderId="49" xfId="0" applyFont="1" applyFill="1" applyBorder="1" applyAlignment="1" applyProtection="1">
      <alignment horizontal="center" vertical="center"/>
      <protection hidden="1"/>
    </xf>
    <xf numFmtId="0" fontId="1" fillId="4" borderId="42" xfId="0" applyFont="1" applyFill="1" applyBorder="1" applyAlignment="1" applyProtection="1">
      <alignment horizontal="center" vertical="center"/>
      <protection hidden="1"/>
    </xf>
    <xf numFmtId="0" fontId="1" fillId="4" borderId="50" xfId="0" applyFont="1" applyFill="1" applyBorder="1" applyAlignment="1" applyProtection="1">
      <alignment horizontal="center" vertical="center"/>
      <protection hidden="1"/>
    </xf>
    <xf numFmtId="0" fontId="10" fillId="0" borderId="5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164" fontId="2" fillId="3" borderId="19" xfId="0" applyNumberFormat="1" applyFont="1" applyFill="1" applyBorder="1" applyAlignment="1" applyProtection="1">
      <alignment horizontal="center"/>
      <protection hidden="1"/>
    </xf>
    <xf numFmtId="164" fontId="2" fillId="3" borderId="21" xfId="0" applyNumberFormat="1" applyFont="1" applyFill="1" applyBorder="1" applyAlignment="1" applyProtection="1">
      <alignment horizontal="center"/>
      <protection hidden="1"/>
    </xf>
    <xf numFmtId="0" fontId="11" fillId="3" borderId="24" xfId="0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horizontal="center" vertical="center" wrapText="1"/>
      <protection hidden="1"/>
    </xf>
    <xf numFmtId="0" fontId="0" fillId="4" borderId="30" xfId="0" applyFont="1" applyFill="1" applyBorder="1" applyAlignment="1" applyProtection="1">
      <alignment horizontal="center" vertical="center"/>
      <protection hidden="1"/>
    </xf>
    <xf numFmtId="0" fontId="0" fillId="4" borderId="52" xfId="0" applyFont="1" applyFill="1" applyBorder="1" applyAlignment="1" applyProtection="1">
      <alignment horizontal="center" vertical="center"/>
      <protection hidden="1"/>
    </xf>
    <xf numFmtId="0" fontId="11" fillId="4" borderId="24" xfId="0" applyFont="1" applyFill="1" applyBorder="1" applyAlignment="1" applyProtection="1">
      <alignment horizontal="center" vertical="center"/>
      <protection hidden="1"/>
    </xf>
    <xf numFmtId="0" fontId="11" fillId="4" borderId="51" xfId="0" applyFont="1" applyFill="1" applyBorder="1" applyAlignment="1" applyProtection="1">
      <alignment horizontal="center" vertical="center"/>
      <protection hidden="1"/>
    </xf>
    <xf numFmtId="0" fontId="7" fillId="2" borderId="54" xfId="0" applyFont="1" applyFill="1" applyBorder="1" applyAlignment="1" applyProtection="1">
      <alignment horizontal="center"/>
      <protection locked="0"/>
    </xf>
    <xf numFmtId="0" fontId="7" fillId="2" borderId="55" xfId="0" applyFont="1" applyFill="1" applyBorder="1" applyAlignment="1" applyProtection="1">
      <alignment horizontal="center"/>
      <protection locked="0"/>
    </xf>
    <xf numFmtId="0" fontId="0" fillId="4" borderId="29" xfId="0" applyFont="1" applyFill="1" applyBorder="1" applyAlignment="1" applyProtection="1">
      <alignment horizontal="center" vertical="center"/>
      <protection hidden="1"/>
    </xf>
    <xf numFmtId="0" fontId="0" fillId="4" borderId="22" xfId="0" applyFont="1" applyFill="1" applyBorder="1" applyAlignment="1" applyProtection="1">
      <alignment horizontal="center" vertical="center"/>
      <protection hidden="1"/>
    </xf>
    <xf numFmtId="0" fontId="0" fillId="4" borderId="26" xfId="0" applyFont="1" applyFill="1" applyBorder="1" applyAlignment="1" applyProtection="1">
      <alignment horizontal="center" vertical="center"/>
      <protection hidden="1"/>
    </xf>
    <xf numFmtId="0" fontId="20" fillId="6" borderId="41" xfId="0" applyFont="1" applyFill="1" applyBorder="1" applyAlignment="1" applyProtection="1">
      <alignment horizontal="center" vertical="center" wrapText="1"/>
      <protection hidden="1"/>
    </xf>
    <xf numFmtId="0" fontId="20" fillId="6" borderId="23" xfId="0" applyFont="1" applyFill="1" applyBorder="1" applyAlignment="1" applyProtection="1">
      <alignment horizontal="center" vertical="center" wrapText="1"/>
      <protection hidden="1"/>
    </xf>
    <xf numFmtId="0" fontId="20" fillId="6" borderId="4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/>
      <protection locked="0" hidden="1"/>
    </xf>
    <xf numFmtId="0" fontId="3" fillId="2" borderId="4" xfId="0" applyFont="1" applyFill="1" applyBorder="1" applyAlignment="1" applyProtection="1">
      <alignment horizontal="center" vertical="center"/>
      <protection locked="0" hidden="1"/>
    </xf>
    <xf numFmtId="0" fontId="2" fillId="3" borderId="11" xfId="0" applyFont="1" applyFill="1" applyBorder="1" applyAlignment="1" applyProtection="1">
      <alignment horizontal="center" vertical="center"/>
      <protection hidden="1"/>
    </xf>
    <xf numFmtId="0" fontId="2" fillId="3" borderId="10" xfId="0" applyFont="1" applyFill="1" applyBorder="1" applyAlignment="1" applyProtection="1">
      <alignment horizontal="center" vertical="center"/>
      <protection hidden="1"/>
    </xf>
    <xf numFmtId="164" fontId="2" fillId="3" borderId="21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20" xfId="0" applyNumberFormat="1" applyFont="1" applyFill="1" applyBorder="1" applyAlignment="1" applyProtection="1">
      <alignment horizontal="center" vertical="center" wrapText="1"/>
      <protection hidden="1"/>
    </xf>
    <xf numFmtId="0" fontId="18" fillId="2" borderId="17" xfId="0" applyFont="1" applyFill="1" applyBorder="1" applyAlignment="1" applyProtection="1">
      <alignment horizontal="center" vertical="center" wrapText="1"/>
      <protection locked="0"/>
    </xf>
    <xf numFmtId="0" fontId="18" fillId="2" borderId="28" xfId="0" applyFont="1" applyFill="1" applyBorder="1" applyAlignment="1" applyProtection="1">
      <alignment horizontal="center" vertical="center" wrapText="1"/>
      <protection locked="0"/>
    </xf>
    <xf numFmtId="0" fontId="18" fillId="2" borderId="18" xfId="0" applyFont="1" applyFill="1" applyBorder="1" applyAlignment="1" applyProtection="1">
      <alignment horizontal="center" vertical="center" wrapText="1"/>
      <protection locked="0"/>
    </xf>
    <xf numFmtId="0" fontId="18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1" xfId="0" applyFont="1" applyFill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2" fillId="2" borderId="51" xfId="0" applyFont="1" applyFill="1" applyBorder="1" applyAlignment="1" applyProtection="1">
      <alignment horizontal="center"/>
      <protection locked="0"/>
    </xf>
    <xf numFmtId="0" fontId="1" fillId="4" borderId="30" xfId="0" applyFont="1" applyFill="1" applyBorder="1" applyAlignment="1" applyProtection="1">
      <alignment horizontal="center" vertical="center"/>
      <protection hidden="1"/>
    </xf>
    <xf numFmtId="0" fontId="1" fillId="4" borderId="52" xfId="0" applyFont="1" applyFill="1" applyBorder="1" applyAlignment="1" applyProtection="1">
      <alignment horizontal="center" vertical="center"/>
      <protection hidden="1"/>
    </xf>
    <xf numFmtId="0" fontId="2" fillId="2" borderId="53" xfId="0" applyFont="1" applyFill="1" applyBorder="1" applyAlignment="1" applyProtection="1">
      <alignment horizontal="center"/>
      <protection locked="0"/>
    </xf>
    <xf numFmtId="0" fontId="0" fillId="4" borderId="15" xfId="0" applyFont="1" applyFill="1" applyBorder="1" applyAlignment="1" applyProtection="1">
      <alignment horizontal="center" vertical="center"/>
      <protection hidden="1"/>
    </xf>
    <xf numFmtId="0" fontId="0" fillId="4" borderId="27" xfId="0" applyFont="1" applyFill="1" applyBorder="1" applyAlignment="1" applyProtection="1">
      <alignment horizontal="center" vertical="center"/>
      <protection hidden="1"/>
    </xf>
    <xf numFmtId="0" fontId="0" fillId="4" borderId="16" xfId="0" applyFont="1" applyFill="1" applyBorder="1" applyAlignment="1" applyProtection="1">
      <alignment horizontal="center" vertical="center"/>
      <protection hidden="1"/>
    </xf>
    <xf numFmtId="0" fontId="0" fillId="4" borderId="31" xfId="0" applyFont="1" applyFill="1" applyBorder="1" applyAlignment="1" applyProtection="1">
      <alignment horizontal="center" vertical="center"/>
      <protection hidden="1"/>
    </xf>
    <xf numFmtId="0" fontId="1" fillId="3" borderId="30" xfId="0" applyFont="1" applyFill="1" applyBorder="1" applyAlignment="1" applyProtection="1">
      <alignment horizontal="center" vertical="center"/>
      <protection hidden="1"/>
    </xf>
    <xf numFmtId="0" fontId="1" fillId="3" borderId="35" xfId="0" applyFont="1" applyFill="1" applyBorder="1" applyAlignment="1" applyProtection="1">
      <alignment horizontal="center" vertical="center"/>
      <protection hidden="1"/>
    </xf>
    <xf numFmtId="164" fontId="20" fillId="6" borderId="41" xfId="0" applyNumberFormat="1" applyFont="1" applyFill="1" applyBorder="1" applyAlignment="1" applyProtection="1">
      <alignment horizontal="center" vertical="center"/>
      <protection hidden="1"/>
    </xf>
    <xf numFmtId="0" fontId="20" fillId="6" borderId="23" xfId="0" applyFont="1" applyFill="1" applyBorder="1" applyAlignment="1" applyProtection="1">
      <alignment horizontal="center" vertical="center"/>
      <protection hidden="1"/>
    </xf>
    <xf numFmtId="0" fontId="20" fillId="6" borderId="47" xfId="0" applyFont="1" applyFill="1" applyBorder="1" applyAlignment="1" applyProtection="1">
      <alignment horizontal="center" vertical="center"/>
      <protection hidden="1"/>
    </xf>
    <xf numFmtId="0" fontId="19" fillId="6" borderId="40" xfId="0" applyFont="1" applyFill="1" applyBorder="1" applyAlignment="1" applyProtection="1">
      <alignment horizontal="right" vertical="center" wrapText="1"/>
      <protection hidden="1"/>
    </xf>
    <xf numFmtId="0" fontId="19" fillId="6" borderId="44" xfId="0" applyFont="1" applyFill="1" applyBorder="1" applyAlignment="1" applyProtection="1">
      <alignment horizontal="right" vertical="center" wrapText="1"/>
      <protection hidden="1"/>
    </xf>
    <xf numFmtId="0" fontId="19" fillId="6" borderId="46" xfId="0" applyFont="1" applyFill="1" applyBorder="1" applyAlignment="1" applyProtection="1">
      <alignment horizontal="right" vertical="center" wrapText="1"/>
      <protection hidden="1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58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59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27" fillId="2" borderId="25" xfId="0" applyFont="1" applyFill="1" applyBorder="1" applyAlignment="1" applyProtection="1">
      <alignment horizontal="left" vertical="top"/>
      <protection locked="0"/>
    </xf>
    <xf numFmtId="0" fontId="27" fillId="2" borderId="33" xfId="0" applyFont="1" applyFill="1" applyBorder="1" applyAlignment="1" applyProtection="1">
      <alignment horizontal="left" vertical="top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35" xfId="0" applyFont="1" applyFill="1" applyBorder="1" applyAlignment="1" applyProtection="1">
      <alignment horizontal="center" vertical="center" wrapText="1"/>
      <protection hidden="1"/>
    </xf>
    <xf numFmtId="0" fontId="1" fillId="3" borderId="31" xfId="0" applyFont="1" applyFill="1" applyBorder="1" applyAlignment="1" applyProtection="1">
      <alignment horizontal="center" vertical="center" wrapText="1"/>
      <protection hidden="1"/>
    </xf>
    <xf numFmtId="0" fontId="11" fillId="3" borderId="23" xfId="0" applyFont="1" applyFill="1" applyBorder="1" applyAlignment="1" applyProtection="1">
      <alignment horizontal="center" vertical="center" wrapText="1"/>
      <protection hidden="1"/>
    </xf>
    <xf numFmtId="164" fontId="2" fillId="3" borderId="19" xfId="0" applyNumberFormat="1" applyFont="1" applyFill="1" applyBorder="1" applyAlignment="1" applyProtection="1">
      <alignment horizontal="center" vertical="center"/>
      <protection hidden="1"/>
    </xf>
    <xf numFmtId="164" fontId="2" fillId="3" borderId="21" xfId="0" applyNumberFormat="1" applyFont="1" applyFill="1" applyBorder="1" applyAlignment="1" applyProtection="1">
      <alignment horizontal="center" vertical="center"/>
      <protection hidden="1"/>
    </xf>
    <xf numFmtId="0" fontId="1" fillId="3" borderId="30" xfId="0" applyFont="1" applyFill="1" applyBorder="1" applyAlignment="1" applyProtection="1">
      <alignment horizontal="center" vertical="center" wrapText="1"/>
      <protection hidden="1"/>
    </xf>
    <xf numFmtId="0" fontId="1" fillId="3" borderId="24" xfId="0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Border="1" applyAlignment="1" applyProtection="1">
      <alignment horizontal="center" vertical="center" wrapText="1"/>
      <protection hidden="1"/>
    </xf>
    <xf numFmtId="0" fontId="28" fillId="6" borderId="30" xfId="0" applyFont="1" applyFill="1" applyBorder="1" applyAlignment="1" applyProtection="1">
      <alignment horizontal="center" vertical="top" wrapText="1"/>
      <protection hidden="1"/>
    </xf>
    <xf numFmtId="0" fontId="28" fillId="6" borderId="35" xfId="0" applyFont="1" applyFill="1" applyBorder="1" applyAlignment="1" applyProtection="1">
      <alignment horizontal="center" vertical="top" wrapText="1"/>
      <protection hidden="1"/>
    </xf>
    <xf numFmtId="0" fontId="28" fillId="6" borderId="24" xfId="0" applyFont="1" applyFill="1" applyBorder="1" applyAlignment="1" applyProtection="1">
      <alignment horizontal="center" vertical="top" wrapText="1"/>
      <protection hidden="1"/>
    </xf>
    <xf numFmtId="0" fontId="28" fillId="6" borderId="0" xfId="0" applyFont="1" applyFill="1" applyBorder="1" applyAlignment="1" applyProtection="1">
      <alignment horizontal="center" vertical="top" wrapText="1"/>
      <protection hidden="1"/>
    </xf>
    <xf numFmtId="0" fontId="22" fillId="2" borderId="24" xfId="0" applyFont="1" applyFill="1" applyBorder="1" applyAlignment="1" applyProtection="1">
      <alignment horizontal="left" vertical="top" wrapText="1"/>
      <protection locked="0"/>
    </xf>
    <xf numFmtId="0" fontId="22" fillId="2" borderId="0" xfId="0" applyFont="1" applyFill="1" applyBorder="1" applyAlignment="1" applyProtection="1">
      <alignment horizontal="left" vertical="top" wrapText="1"/>
      <protection locked="0"/>
    </xf>
    <xf numFmtId="0" fontId="22" fillId="2" borderId="19" xfId="0" applyFont="1" applyFill="1" applyBorder="1" applyAlignment="1" applyProtection="1">
      <alignment horizontal="left" vertical="top" wrapText="1"/>
      <protection locked="0"/>
    </xf>
    <xf numFmtId="0" fontId="22" fillId="2" borderId="21" xfId="0" applyFont="1" applyFill="1" applyBorder="1" applyAlignment="1" applyProtection="1">
      <alignment horizontal="left" vertical="top" wrapText="1"/>
      <protection locked="0"/>
    </xf>
    <xf numFmtId="0" fontId="2" fillId="3" borderId="36" xfId="0" applyFont="1" applyFill="1" applyBorder="1" applyAlignment="1" applyProtection="1">
      <alignment horizontal="center" vertical="center"/>
      <protection hidden="1"/>
    </xf>
    <xf numFmtId="0" fontId="2" fillId="3" borderId="57" xfId="0" applyFont="1" applyFill="1" applyBorder="1" applyAlignment="1" applyProtection="1">
      <alignment horizontal="center" vertical="center"/>
      <protection hidden="1"/>
    </xf>
    <xf numFmtId="0" fontId="3" fillId="4" borderId="14" xfId="0" applyFont="1" applyFill="1" applyBorder="1" applyAlignment="1" applyProtection="1">
      <alignment horizontal="center" vertical="center"/>
      <protection hidden="1"/>
    </xf>
    <xf numFmtId="0" fontId="3" fillId="4" borderId="12" xfId="0" applyFont="1" applyFill="1" applyBorder="1" applyAlignment="1" applyProtection="1">
      <alignment horizontal="center" vertical="center"/>
      <protection hidden="1"/>
    </xf>
    <xf numFmtId="0" fontId="3" fillId="4" borderId="13" xfId="0" applyFont="1" applyFill="1" applyBorder="1" applyAlignment="1" applyProtection="1">
      <alignment horizontal="center" vertical="center"/>
      <protection hidden="1"/>
    </xf>
    <xf numFmtId="0" fontId="5" fillId="4" borderId="7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0" fontId="4" fillId="3" borderId="24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0" fillId="4" borderId="15" xfId="0" applyFont="1" applyFill="1" applyBorder="1" applyAlignment="1" applyProtection="1">
      <alignment horizontal="center" vertical="center" wrapText="1"/>
      <protection hidden="1"/>
    </xf>
    <xf numFmtId="0" fontId="0" fillId="4" borderId="16" xfId="0" applyFont="1" applyFill="1" applyBorder="1" applyAlignment="1" applyProtection="1">
      <alignment horizontal="center" vertical="center" wrapText="1"/>
      <protection hidden="1"/>
    </xf>
    <xf numFmtId="0" fontId="16" fillId="2" borderId="17" xfId="0" applyFont="1" applyFill="1" applyBorder="1" applyAlignment="1" applyProtection="1">
      <alignment horizontal="center" vertical="center" wrapText="1"/>
      <protection locked="0"/>
    </xf>
    <xf numFmtId="0" fontId="16" fillId="2" borderId="18" xfId="0" applyFont="1" applyFill="1" applyBorder="1" applyAlignment="1" applyProtection="1">
      <alignment horizontal="center" vertical="center" wrapText="1"/>
      <protection locked="0"/>
    </xf>
    <xf numFmtId="0" fontId="16" fillId="2" borderId="24" xfId="0" applyFont="1" applyFill="1" applyBorder="1" applyAlignment="1" applyProtection="1">
      <alignment horizontal="center" vertical="center" wrapText="1"/>
      <protection locked="0"/>
    </xf>
    <xf numFmtId="0" fontId="16" fillId="2" borderId="23" xfId="0" applyFont="1" applyFill="1" applyBorder="1" applyAlignment="1" applyProtection="1">
      <alignment horizontal="center" vertical="center" wrapText="1"/>
      <protection locked="0"/>
    </xf>
    <xf numFmtId="0" fontId="3" fillId="5" borderId="14" xfId="0" applyFont="1" applyFill="1" applyBorder="1" applyAlignment="1" applyProtection="1">
      <alignment horizontal="center" vertical="center"/>
      <protection hidden="1"/>
    </xf>
    <xf numFmtId="0" fontId="3" fillId="5" borderId="12" xfId="0" applyFont="1" applyFill="1" applyBorder="1" applyAlignment="1" applyProtection="1">
      <alignment horizontal="center" vertical="center"/>
      <protection hidden="1"/>
    </xf>
    <xf numFmtId="0" fontId="3" fillId="5" borderId="13" xfId="0" applyFont="1" applyFill="1" applyBorder="1" applyAlignment="1" applyProtection="1">
      <alignment horizontal="center" vertical="center"/>
      <protection hidden="1"/>
    </xf>
    <xf numFmtId="0" fontId="5" fillId="5" borderId="7" xfId="0" applyFont="1" applyFill="1" applyBorder="1" applyAlignment="1" applyProtection="1">
      <alignment horizontal="center" vertical="center"/>
      <protection hidden="1"/>
    </xf>
    <xf numFmtId="0" fontId="5" fillId="5" borderId="6" xfId="0" applyFont="1" applyFill="1" applyBorder="1" applyAlignment="1" applyProtection="1">
      <alignment horizontal="center" vertical="center"/>
      <protection hidden="1"/>
    </xf>
    <xf numFmtId="0" fontId="5" fillId="5" borderId="4" xfId="0" applyFont="1" applyFill="1" applyBorder="1" applyAlignment="1" applyProtection="1">
      <alignment horizontal="center" vertical="center"/>
      <protection hidden="1"/>
    </xf>
    <xf numFmtId="0" fontId="11" fillId="4" borderId="29" xfId="0" applyFont="1" applyFill="1" applyBorder="1" applyAlignment="1" applyProtection="1">
      <alignment horizontal="center" vertical="center"/>
      <protection hidden="1"/>
    </xf>
    <xf numFmtId="0" fontId="11" fillId="4" borderId="26" xfId="0" applyFont="1" applyFill="1" applyBorder="1" applyAlignment="1" applyProtection="1">
      <alignment horizontal="center" vertical="center"/>
      <protection hidden="1"/>
    </xf>
    <xf numFmtId="0" fontId="3" fillId="2" borderId="25" xfId="0" applyFont="1" applyFill="1" applyBorder="1" applyAlignment="1" applyProtection="1">
      <alignment horizontal="center"/>
      <protection locked="0"/>
    </xf>
    <xf numFmtId="0" fontId="3" fillId="2" borderId="33" xfId="0" applyFont="1" applyFill="1" applyBorder="1" applyAlignment="1" applyProtection="1">
      <alignment horizontal="center"/>
      <protection locked="0"/>
    </xf>
    <xf numFmtId="0" fontId="0" fillId="5" borderId="30" xfId="0" applyFont="1" applyFill="1" applyBorder="1" applyAlignment="1" applyProtection="1">
      <alignment horizontal="center" vertical="center" wrapText="1"/>
      <protection hidden="1"/>
    </xf>
    <xf numFmtId="0" fontId="0" fillId="5" borderId="31" xfId="0" applyFont="1" applyFill="1" applyBorder="1" applyAlignment="1" applyProtection="1">
      <alignment horizontal="center" vertical="center" wrapText="1"/>
      <protection hidden="1"/>
    </xf>
    <xf numFmtId="0" fontId="11" fillId="5" borderId="29" xfId="0" applyFont="1" applyFill="1" applyBorder="1" applyAlignment="1" applyProtection="1">
      <alignment horizontal="center" wrapText="1"/>
      <protection hidden="1"/>
    </xf>
    <xf numFmtId="0" fontId="11" fillId="5" borderId="26" xfId="0" applyFont="1" applyFill="1" applyBorder="1" applyAlignment="1" applyProtection="1">
      <alignment horizontal="center" wrapText="1"/>
      <protection hidden="1"/>
    </xf>
    <xf numFmtId="0" fontId="7" fillId="2" borderId="25" xfId="0" applyFont="1" applyFill="1" applyBorder="1" applyAlignment="1" applyProtection="1">
      <alignment horizontal="center"/>
      <protection locked="0"/>
    </xf>
    <xf numFmtId="0" fontId="7" fillId="2" borderId="33" xfId="0" applyFont="1" applyFill="1" applyBorder="1" applyAlignment="1" applyProtection="1">
      <alignment horizontal="center"/>
      <protection locked="0"/>
    </xf>
    <xf numFmtId="0" fontId="22" fillId="5" borderId="60" xfId="0" applyFont="1" applyFill="1" applyBorder="1" applyAlignment="1">
      <alignment horizontal="left" vertical="center" wrapText="1"/>
    </xf>
    <xf numFmtId="0" fontId="22" fillId="5" borderId="34" xfId="0" applyFont="1" applyFill="1" applyBorder="1" applyAlignment="1">
      <alignment horizontal="left" vertical="center" wrapText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29" fillId="4" borderId="14" xfId="0" applyFont="1" applyFill="1" applyBorder="1" applyAlignment="1" applyProtection="1">
      <alignment horizontal="center" vertical="center" wrapText="1"/>
      <protection hidden="1"/>
    </xf>
    <xf numFmtId="0" fontId="29" fillId="4" borderId="12" xfId="0" applyFont="1" applyFill="1" applyBorder="1" applyAlignment="1" applyProtection="1">
      <alignment horizontal="center" vertical="center" wrapText="1"/>
      <protection hidden="1"/>
    </xf>
    <xf numFmtId="0" fontId="29" fillId="4" borderId="13" xfId="0" applyFont="1" applyFill="1" applyBorder="1" applyAlignment="1" applyProtection="1">
      <alignment horizontal="center" vertical="center" wrapText="1"/>
      <protection hidden="1"/>
    </xf>
    <xf numFmtId="0" fontId="8" fillId="4" borderId="7" xfId="0" applyFont="1" applyFill="1" applyBorder="1" applyAlignment="1" applyProtection="1">
      <alignment horizontal="center" vertical="center"/>
      <protection locked="0" hidden="1"/>
    </xf>
    <xf numFmtId="0" fontId="8" fillId="4" borderId="6" xfId="0" applyFont="1" applyFill="1" applyBorder="1" applyAlignment="1" applyProtection="1">
      <alignment horizontal="center" vertical="center"/>
      <protection locked="0" hidden="1"/>
    </xf>
    <xf numFmtId="0" fontId="8" fillId="4" borderId="4" xfId="0" applyFont="1" applyFill="1" applyBorder="1" applyAlignment="1" applyProtection="1">
      <alignment horizontal="center" vertical="center"/>
      <protection locked="0" hidden="1"/>
    </xf>
    <xf numFmtId="0" fontId="29" fillId="5" borderId="14" xfId="0" applyFont="1" applyFill="1" applyBorder="1" applyAlignment="1" applyProtection="1">
      <alignment horizontal="center" vertical="center" wrapText="1"/>
      <protection hidden="1"/>
    </xf>
    <xf numFmtId="0" fontId="30" fillId="5" borderId="12" xfId="0" applyFont="1" applyFill="1" applyBorder="1" applyAlignment="1" applyProtection="1">
      <alignment horizontal="center" vertical="center" wrapText="1"/>
      <protection hidden="1"/>
    </xf>
    <xf numFmtId="0" fontId="30" fillId="5" borderId="13" xfId="0" applyFont="1" applyFill="1" applyBorder="1" applyAlignment="1" applyProtection="1">
      <alignment horizontal="center" vertical="center" wrapText="1"/>
      <protection hidden="1"/>
    </xf>
    <xf numFmtId="0" fontId="8" fillId="5" borderId="7" xfId="0" applyFont="1" applyFill="1" applyBorder="1" applyAlignment="1" applyProtection="1">
      <alignment horizontal="center" vertical="center"/>
      <protection locked="0" hidden="1"/>
    </xf>
    <xf numFmtId="0" fontId="8" fillId="5" borderId="6" xfId="0" applyFont="1" applyFill="1" applyBorder="1" applyAlignment="1" applyProtection="1">
      <alignment horizontal="center" vertical="center"/>
      <protection locked="0" hidden="1"/>
    </xf>
    <xf numFmtId="0" fontId="8" fillId="5" borderId="4" xfId="0" applyFont="1" applyFill="1" applyBorder="1" applyAlignment="1" applyProtection="1">
      <alignment horizontal="center" vertical="center"/>
      <protection locked="0" hidden="1"/>
    </xf>
    <xf numFmtId="0" fontId="22" fillId="5" borderId="63" xfId="0" applyFont="1" applyFill="1" applyBorder="1" applyAlignment="1">
      <alignment horizontal="left" vertical="center" wrapText="1"/>
    </xf>
    <xf numFmtId="0" fontId="22" fillId="5" borderId="22" xfId="0" applyFont="1" applyFill="1" applyBorder="1" applyAlignment="1">
      <alignment horizontal="left" vertical="center" wrapText="1"/>
    </xf>
    <xf numFmtId="0" fontId="0" fillId="0" borderId="5" xfId="0" applyFont="1" applyBorder="1" applyAlignment="1" applyProtection="1">
      <alignment horizontal="center" vertical="center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1" fillId="3" borderId="32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0" fillId="5" borderId="24" xfId="0" applyFont="1" applyFill="1" applyBorder="1" applyAlignment="1" applyProtection="1">
      <alignment horizontal="center" vertical="center"/>
      <protection hidden="1"/>
    </xf>
    <xf numFmtId="0" fontId="0" fillId="5" borderId="0" xfId="0" applyFont="1" applyFill="1" applyBorder="1" applyAlignment="1" applyProtection="1">
      <alignment horizontal="center" vertical="center"/>
      <protection hidden="1"/>
    </xf>
    <xf numFmtId="0" fontId="22" fillId="5" borderId="61" xfId="0" applyFont="1" applyFill="1" applyBorder="1" applyAlignment="1">
      <alignment horizontal="left" vertical="center" wrapText="1"/>
    </xf>
    <xf numFmtId="0" fontId="22" fillId="5" borderId="62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0"/>
  <sheetViews>
    <sheetView showGridLines="0" tabSelected="1" zoomScale="80" zoomScaleNormal="80" zoomScaleSheetLayoutView="80" workbookViewId="0">
      <selection activeCell="H12" sqref="H12:I21"/>
    </sheetView>
  </sheetViews>
  <sheetFormatPr defaultRowHeight="15" x14ac:dyDescent="0.25"/>
  <cols>
    <col min="1" max="1" width="12.7109375" customWidth="1"/>
    <col min="2" max="2" width="42.42578125" customWidth="1"/>
    <col min="3" max="3" width="31.5703125" customWidth="1"/>
    <col min="4" max="4" width="37.28515625" bestFit="1" customWidth="1"/>
    <col min="5" max="5" width="23" customWidth="1"/>
    <col min="6" max="6" width="38" customWidth="1"/>
    <col min="7" max="7" width="42.42578125" customWidth="1"/>
    <col min="8" max="8" width="41.28515625" customWidth="1"/>
    <col min="9" max="9" width="34.140625" customWidth="1"/>
  </cols>
  <sheetData>
    <row r="1" spans="1:10" ht="37.9" customHeight="1" x14ac:dyDescent="0.25">
      <c r="A1" s="53" t="s">
        <v>75</v>
      </c>
      <c r="B1" s="54"/>
      <c r="C1" s="54"/>
      <c r="D1" s="54"/>
      <c r="E1" s="54"/>
      <c r="F1" s="54"/>
      <c r="G1" s="54"/>
      <c r="I1" s="43"/>
    </row>
    <row r="2" spans="1:10" ht="21.6" customHeight="1" x14ac:dyDescent="0.25">
      <c r="A2" s="44" t="s">
        <v>89</v>
      </c>
      <c r="I2" s="43"/>
    </row>
    <row r="3" spans="1:10" ht="23.45" customHeight="1" x14ac:dyDescent="0.25">
      <c r="A3" s="178" t="s">
        <v>76</v>
      </c>
      <c r="B3" s="179"/>
      <c r="C3" s="100" t="s">
        <v>90</v>
      </c>
      <c r="D3" s="100"/>
      <c r="E3" s="100"/>
      <c r="F3" s="100"/>
      <c r="G3" s="100"/>
      <c r="H3" s="100"/>
      <c r="I3" s="101"/>
    </row>
    <row r="4" spans="1:10" ht="21.6" customHeight="1" x14ac:dyDescent="0.25">
      <c r="A4" s="186" t="s">
        <v>77</v>
      </c>
      <c r="B4" s="187"/>
      <c r="C4" s="100" t="s">
        <v>91</v>
      </c>
      <c r="D4" s="100"/>
      <c r="E4" s="100"/>
      <c r="F4" s="100"/>
      <c r="G4" s="100"/>
      <c r="H4" s="100"/>
      <c r="I4" s="101"/>
    </row>
    <row r="5" spans="1:10" ht="25.9" customHeight="1" thickBot="1" x14ac:dyDescent="0.3">
      <c r="A5" s="158" t="s">
        <v>63</v>
      </c>
      <c r="B5" s="159"/>
      <c r="C5" s="102">
        <v>17</v>
      </c>
      <c r="D5" s="102"/>
      <c r="E5" s="102"/>
      <c r="F5" s="102"/>
      <c r="G5" s="102"/>
      <c r="H5" s="102"/>
      <c r="I5" s="103"/>
    </row>
    <row r="6" spans="1:10" ht="19.5" customHeight="1" thickTop="1" x14ac:dyDescent="0.25">
      <c r="A6" s="160" t="s">
        <v>15</v>
      </c>
      <c r="B6" s="163" t="s">
        <v>9</v>
      </c>
      <c r="C6" s="16" t="s">
        <v>0</v>
      </c>
      <c r="D6" s="180" t="s">
        <v>36</v>
      </c>
      <c r="E6" s="104" t="s">
        <v>35</v>
      </c>
      <c r="F6" s="3" t="s">
        <v>25</v>
      </c>
      <c r="G6" s="3" t="s">
        <v>26</v>
      </c>
      <c r="H6" s="181" t="s">
        <v>65</v>
      </c>
      <c r="I6" s="41" t="s">
        <v>34</v>
      </c>
    </row>
    <row r="7" spans="1:10" ht="25.15" customHeight="1" x14ac:dyDescent="0.25">
      <c r="A7" s="161"/>
      <c r="B7" s="164"/>
      <c r="C7" s="31" t="s">
        <v>1</v>
      </c>
      <c r="D7" s="105"/>
      <c r="E7" s="105"/>
      <c r="F7" s="23" t="s">
        <v>78</v>
      </c>
      <c r="G7" s="24" t="s">
        <v>62</v>
      </c>
      <c r="H7" s="182"/>
      <c r="I7" s="42" t="s">
        <v>71</v>
      </c>
    </row>
    <row r="8" spans="1:10" ht="27.6" customHeight="1" x14ac:dyDescent="0.25">
      <c r="A8" s="161"/>
      <c r="B8" s="164"/>
      <c r="C8" s="71">
        <v>61</v>
      </c>
      <c r="D8" s="71">
        <v>818</v>
      </c>
      <c r="E8" s="71">
        <v>49</v>
      </c>
      <c r="F8" s="36" t="s">
        <v>27</v>
      </c>
      <c r="G8" s="36" t="s">
        <v>30</v>
      </c>
      <c r="H8" s="73">
        <f>SUM(D8:E9)</f>
        <v>867</v>
      </c>
      <c r="I8" s="126">
        <f>5.9*E8</f>
        <v>289.10000000000002</v>
      </c>
    </row>
    <row r="9" spans="1:10" ht="26.45" customHeight="1" thickBot="1" x14ac:dyDescent="0.3">
      <c r="A9" s="162"/>
      <c r="B9" s="165"/>
      <c r="C9" s="72"/>
      <c r="D9" s="72"/>
      <c r="E9" s="72"/>
      <c r="F9" s="106" t="s">
        <v>79</v>
      </c>
      <c r="G9" s="107"/>
      <c r="H9" s="74"/>
      <c r="I9" s="127"/>
      <c r="J9" s="40"/>
    </row>
    <row r="10" spans="1:10" ht="17.25" customHeight="1" thickTop="1" x14ac:dyDescent="0.25">
      <c r="A10" s="142" t="s">
        <v>16</v>
      </c>
      <c r="B10" s="145" t="s">
        <v>11</v>
      </c>
      <c r="C10" s="12" t="s">
        <v>0</v>
      </c>
      <c r="D10" s="12" t="s">
        <v>13</v>
      </c>
      <c r="E10" s="115" t="s">
        <v>73</v>
      </c>
      <c r="F10" s="110"/>
      <c r="G10" s="108" t="s">
        <v>80</v>
      </c>
      <c r="H10" s="118" t="s">
        <v>64</v>
      </c>
      <c r="I10" s="119"/>
      <c r="J10" s="40"/>
    </row>
    <row r="11" spans="1:10" ht="42" customHeight="1" x14ac:dyDescent="0.25">
      <c r="A11" s="143"/>
      <c r="B11" s="146"/>
      <c r="C11" s="28" t="s">
        <v>1</v>
      </c>
      <c r="D11" s="25" t="s">
        <v>14</v>
      </c>
      <c r="E11" s="116"/>
      <c r="F11" s="117"/>
      <c r="G11" s="109"/>
      <c r="H11" s="120"/>
      <c r="I11" s="121"/>
      <c r="J11" s="40"/>
    </row>
    <row r="12" spans="1:10" ht="19.5" thickBot="1" x14ac:dyDescent="0.35">
      <c r="A12" s="144"/>
      <c r="B12" s="147"/>
      <c r="C12" s="11"/>
      <c r="D12" s="1"/>
      <c r="E12" s="113">
        <f>D12*0.129</f>
        <v>0</v>
      </c>
      <c r="F12" s="114"/>
      <c r="G12" s="33" t="e">
        <f>E12/C12</f>
        <v>#DIV/0!</v>
      </c>
      <c r="H12" s="122" t="s">
        <v>92</v>
      </c>
      <c r="I12" s="123"/>
      <c r="J12" s="40"/>
    </row>
    <row r="13" spans="1:10" ht="35.450000000000003" customHeight="1" thickTop="1" x14ac:dyDescent="0.25">
      <c r="A13" s="128" t="s">
        <v>3</v>
      </c>
      <c r="B13" s="131" t="s">
        <v>10</v>
      </c>
      <c r="C13" s="13" t="s">
        <v>0</v>
      </c>
      <c r="D13" s="34" t="s">
        <v>68</v>
      </c>
      <c r="E13" s="108" t="s">
        <v>83</v>
      </c>
      <c r="F13" s="110" t="s">
        <v>67</v>
      </c>
      <c r="G13" s="111"/>
      <c r="H13" s="122"/>
      <c r="I13" s="123"/>
      <c r="J13" s="40"/>
    </row>
    <row r="14" spans="1:10" ht="22.15" customHeight="1" x14ac:dyDescent="0.25">
      <c r="A14" s="129"/>
      <c r="B14" s="132"/>
      <c r="C14" s="29" t="s">
        <v>1</v>
      </c>
      <c r="D14" s="30" t="s">
        <v>87</v>
      </c>
      <c r="E14" s="109"/>
      <c r="F14" s="58" t="s">
        <v>84</v>
      </c>
      <c r="G14" s="112"/>
      <c r="H14" s="122"/>
      <c r="I14" s="123"/>
      <c r="J14" s="40"/>
    </row>
    <row r="15" spans="1:10" ht="19.5" thickBot="1" x14ac:dyDescent="0.35">
      <c r="A15" s="130"/>
      <c r="B15" s="133"/>
      <c r="C15" s="11">
        <v>61</v>
      </c>
      <c r="D15" s="1">
        <v>1241</v>
      </c>
      <c r="E15" s="32">
        <f>D15/C15</f>
        <v>20.344262295081968</v>
      </c>
      <c r="F15" s="75">
        <f>6.8*D15</f>
        <v>8438.7999999999993</v>
      </c>
      <c r="G15" s="76"/>
      <c r="H15" s="122"/>
      <c r="I15" s="123"/>
      <c r="J15" s="40"/>
    </row>
    <row r="16" spans="1:10" ht="19.5" customHeight="1" thickTop="1" x14ac:dyDescent="0.25">
      <c r="A16" s="142" t="s">
        <v>4</v>
      </c>
      <c r="B16" s="145" t="s">
        <v>17</v>
      </c>
      <c r="C16" s="12" t="s">
        <v>0</v>
      </c>
      <c r="D16" s="15" t="s">
        <v>37</v>
      </c>
      <c r="E16" s="18" t="s">
        <v>42</v>
      </c>
      <c r="F16" s="18" t="s">
        <v>43</v>
      </c>
      <c r="G16" s="19" t="s">
        <v>44</v>
      </c>
      <c r="H16" s="122"/>
      <c r="I16" s="123"/>
      <c r="J16" s="40"/>
    </row>
    <row r="17" spans="1:10" ht="24.75" x14ac:dyDescent="0.25">
      <c r="A17" s="143"/>
      <c r="B17" s="146"/>
      <c r="C17" s="28" t="s">
        <v>1</v>
      </c>
      <c r="D17" s="25" t="s">
        <v>38</v>
      </c>
      <c r="E17" s="25" t="s">
        <v>45</v>
      </c>
      <c r="F17" s="26" t="s">
        <v>46</v>
      </c>
      <c r="G17" s="27" t="s">
        <v>47</v>
      </c>
      <c r="H17" s="122"/>
      <c r="I17" s="123"/>
      <c r="J17" s="40"/>
    </row>
    <row r="18" spans="1:10" ht="19.5" thickBot="1" x14ac:dyDescent="0.35">
      <c r="A18" s="144"/>
      <c r="B18" s="147"/>
      <c r="C18" s="11"/>
      <c r="D18" s="2"/>
      <c r="E18" s="2"/>
      <c r="F18" s="2"/>
      <c r="G18" s="21"/>
      <c r="H18" s="122"/>
      <c r="I18" s="123"/>
      <c r="J18" s="40"/>
    </row>
    <row r="19" spans="1:10" ht="30" customHeight="1" thickTop="1" x14ac:dyDescent="0.25">
      <c r="A19" s="128" t="s">
        <v>5</v>
      </c>
      <c r="B19" s="131" t="s">
        <v>18</v>
      </c>
      <c r="C19" s="22" t="s">
        <v>60</v>
      </c>
      <c r="D19" s="59" t="s">
        <v>66</v>
      </c>
      <c r="E19" s="91"/>
      <c r="F19" s="92" t="s">
        <v>69</v>
      </c>
      <c r="G19" s="93"/>
      <c r="H19" s="122"/>
      <c r="I19" s="123"/>
      <c r="J19" s="40"/>
    </row>
    <row r="20" spans="1:10" ht="25.15" customHeight="1" x14ac:dyDescent="0.25">
      <c r="A20" s="129"/>
      <c r="B20" s="132"/>
      <c r="C20" s="30" t="s">
        <v>61</v>
      </c>
      <c r="D20" s="148" t="s">
        <v>48</v>
      </c>
      <c r="E20" s="149"/>
      <c r="F20" s="57" t="s">
        <v>49</v>
      </c>
      <c r="G20" s="58"/>
      <c r="H20" s="122"/>
      <c r="I20" s="123"/>
      <c r="J20" s="40"/>
    </row>
    <row r="21" spans="1:10" ht="19.5" thickBot="1" x14ac:dyDescent="0.35">
      <c r="A21" s="130"/>
      <c r="B21" s="133"/>
      <c r="C21" s="11"/>
      <c r="D21" s="150"/>
      <c r="E21" s="151"/>
      <c r="F21" s="55">
        <f>15*D21</f>
        <v>0</v>
      </c>
      <c r="G21" s="56"/>
      <c r="H21" s="124"/>
      <c r="I21" s="125"/>
      <c r="J21" s="40"/>
    </row>
    <row r="22" spans="1:10" ht="19.5" customHeight="1" thickTop="1" x14ac:dyDescent="0.25">
      <c r="A22" s="142" t="s">
        <v>6</v>
      </c>
      <c r="B22" s="145" t="s">
        <v>19</v>
      </c>
      <c r="C22" s="12" t="s">
        <v>0</v>
      </c>
      <c r="D22" s="152" t="s">
        <v>50</v>
      </c>
      <c r="E22" s="153"/>
      <c r="F22" s="184" t="s">
        <v>52</v>
      </c>
      <c r="G22" s="185"/>
      <c r="H22" s="185"/>
      <c r="I22" s="185"/>
      <c r="J22" s="40"/>
    </row>
    <row r="23" spans="1:10" ht="21.6" customHeight="1" x14ac:dyDescent="0.25">
      <c r="A23" s="143"/>
      <c r="B23" s="146"/>
      <c r="C23" s="28" t="s">
        <v>1</v>
      </c>
      <c r="D23" s="154" t="s">
        <v>51</v>
      </c>
      <c r="E23" s="155"/>
      <c r="F23" s="140"/>
      <c r="G23" s="183"/>
      <c r="H23" s="183"/>
      <c r="I23" s="183"/>
      <c r="J23" s="40"/>
    </row>
    <row r="24" spans="1:10" ht="19.5" thickBot="1" x14ac:dyDescent="0.35">
      <c r="A24" s="144"/>
      <c r="B24" s="147"/>
      <c r="C24" s="11"/>
      <c r="D24" s="156"/>
      <c r="E24" s="157"/>
      <c r="F24" s="140"/>
      <c r="G24" s="183"/>
      <c r="H24" s="183"/>
      <c r="I24" s="183"/>
      <c r="J24" s="40"/>
    </row>
    <row r="25" spans="1:10" ht="18.75" customHeight="1" thickTop="1" x14ac:dyDescent="0.25">
      <c r="A25" s="128" t="s">
        <v>7</v>
      </c>
      <c r="B25" s="131" t="s">
        <v>12</v>
      </c>
      <c r="C25" s="14" t="s">
        <v>0</v>
      </c>
      <c r="D25" s="59" t="s">
        <v>2</v>
      </c>
      <c r="E25" s="91"/>
      <c r="F25" s="115" t="s">
        <v>82</v>
      </c>
      <c r="G25" s="115" t="s">
        <v>81</v>
      </c>
      <c r="H25" s="92" t="s">
        <v>74</v>
      </c>
      <c r="I25" s="93"/>
      <c r="J25" s="40"/>
    </row>
    <row r="26" spans="1:10" x14ac:dyDescent="0.25">
      <c r="A26" s="129"/>
      <c r="B26" s="132"/>
      <c r="C26" s="29" t="s">
        <v>1</v>
      </c>
      <c r="D26" s="148" t="s">
        <v>8</v>
      </c>
      <c r="E26" s="149"/>
      <c r="F26" s="116"/>
      <c r="G26" s="116"/>
      <c r="H26" s="134" t="s">
        <v>85</v>
      </c>
      <c r="I26" s="135"/>
      <c r="J26" s="40"/>
    </row>
    <row r="27" spans="1:10" ht="19.5" thickBot="1" x14ac:dyDescent="0.35">
      <c r="A27" s="130"/>
      <c r="B27" s="133"/>
      <c r="C27" s="11"/>
      <c r="D27" s="150"/>
      <c r="E27" s="151"/>
      <c r="F27" s="9">
        <f>D27*9.1</f>
        <v>0</v>
      </c>
      <c r="G27" s="35" t="e">
        <f>F27/C27</f>
        <v>#DIV/0!</v>
      </c>
      <c r="H27" s="55">
        <f>(D27*0.15)/1.5</f>
        <v>0</v>
      </c>
      <c r="I27" s="56"/>
      <c r="J27" s="40"/>
    </row>
    <row r="28" spans="1:10" ht="36.6" customHeight="1" thickTop="1" x14ac:dyDescent="0.25">
      <c r="A28" s="128" t="s">
        <v>20</v>
      </c>
      <c r="B28" s="131" t="s">
        <v>21</v>
      </c>
      <c r="C28" s="13" t="s">
        <v>0</v>
      </c>
      <c r="D28" s="136" t="s">
        <v>58</v>
      </c>
      <c r="E28" s="137"/>
      <c r="F28" s="136" t="s">
        <v>59</v>
      </c>
      <c r="G28" s="137"/>
      <c r="H28" s="59" t="s">
        <v>54</v>
      </c>
      <c r="I28" s="60"/>
    </row>
    <row r="29" spans="1:10" ht="14.45" customHeight="1" x14ac:dyDescent="0.25">
      <c r="A29" s="129"/>
      <c r="B29" s="132"/>
      <c r="C29" s="29" t="s">
        <v>1</v>
      </c>
      <c r="D29" s="138"/>
      <c r="E29" s="139"/>
      <c r="F29" s="138"/>
      <c r="G29" s="139"/>
      <c r="H29" s="61" t="s">
        <v>55</v>
      </c>
      <c r="I29" s="62"/>
    </row>
    <row r="30" spans="1:10" ht="21.6" customHeight="1" thickBot="1" x14ac:dyDescent="0.35">
      <c r="A30" s="130"/>
      <c r="B30" s="133"/>
      <c r="C30" s="17"/>
      <c r="D30" s="140"/>
      <c r="E30" s="141"/>
      <c r="F30" s="140"/>
      <c r="G30" s="141"/>
      <c r="H30" s="63"/>
      <c r="I30" s="64"/>
    </row>
    <row r="31" spans="1:10" ht="17.25" customHeight="1" thickTop="1" x14ac:dyDescent="0.25">
      <c r="A31" s="142" t="s">
        <v>23</v>
      </c>
      <c r="B31" s="145" t="s">
        <v>22</v>
      </c>
      <c r="C31" s="37" t="s">
        <v>0</v>
      </c>
      <c r="D31" s="97" t="s">
        <v>72</v>
      </c>
      <c r="E31" s="94">
        <f>SUM(F27,E12)</f>
        <v>0</v>
      </c>
      <c r="F31" s="45" t="s">
        <v>70</v>
      </c>
      <c r="G31" s="68">
        <f>E31/C5</f>
        <v>0</v>
      </c>
      <c r="H31" s="45" t="s">
        <v>88</v>
      </c>
      <c r="I31" s="48">
        <f>E31/22</f>
        <v>0</v>
      </c>
    </row>
    <row r="32" spans="1:10" x14ac:dyDescent="0.25">
      <c r="A32" s="143"/>
      <c r="B32" s="146"/>
      <c r="C32" s="38" t="s">
        <v>1</v>
      </c>
      <c r="D32" s="98"/>
      <c r="E32" s="95"/>
      <c r="F32" s="46"/>
      <c r="G32" s="69"/>
      <c r="H32" s="46"/>
      <c r="I32" s="49"/>
    </row>
    <row r="33" spans="1:9" ht="50.45" customHeight="1" thickBot="1" x14ac:dyDescent="0.3">
      <c r="A33" s="144"/>
      <c r="B33" s="147"/>
      <c r="C33" s="39"/>
      <c r="D33" s="99"/>
      <c r="E33" s="96"/>
      <c r="F33" s="47"/>
      <c r="G33" s="70"/>
      <c r="H33" s="47"/>
      <c r="I33" s="50"/>
    </row>
    <row r="34" spans="1:9" ht="17.25" customHeight="1" thickTop="1" x14ac:dyDescent="0.25">
      <c r="A34" s="172" t="s">
        <v>86</v>
      </c>
      <c r="B34" s="175"/>
      <c r="C34" s="12" t="s">
        <v>0</v>
      </c>
      <c r="D34" s="65" t="s">
        <v>56</v>
      </c>
      <c r="E34" s="66"/>
      <c r="F34" s="66"/>
      <c r="G34" s="67"/>
      <c r="H34" s="51" t="s">
        <v>57</v>
      </c>
      <c r="I34" s="52"/>
    </row>
    <row r="35" spans="1:9" x14ac:dyDescent="0.25">
      <c r="A35" s="173"/>
      <c r="B35" s="176"/>
      <c r="C35" s="28" t="s">
        <v>1</v>
      </c>
      <c r="D35" s="77"/>
      <c r="E35" s="78"/>
      <c r="F35" s="78"/>
      <c r="G35" s="79"/>
      <c r="H35" s="61" t="s">
        <v>24</v>
      </c>
      <c r="I35" s="62"/>
    </row>
    <row r="36" spans="1:9" ht="19.5" thickBot="1" x14ac:dyDescent="0.35">
      <c r="A36" s="174"/>
      <c r="B36" s="177"/>
      <c r="C36" s="11"/>
      <c r="D36" s="80"/>
      <c r="E36" s="81"/>
      <c r="F36" s="81"/>
      <c r="G36" s="82"/>
      <c r="H36" s="83"/>
      <c r="I36" s="84"/>
    </row>
    <row r="37" spans="1:9" ht="18.75" customHeight="1" thickTop="1" x14ac:dyDescent="0.25">
      <c r="A37" s="166" t="s">
        <v>86</v>
      </c>
      <c r="B37" s="169"/>
      <c r="C37" s="12" t="s">
        <v>0</v>
      </c>
      <c r="D37" s="88" t="s">
        <v>56</v>
      </c>
      <c r="E37" s="89"/>
      <c r="F37" s="89"/>
      <c r="G37" s="90"/>
      <c r="H37" s="85" t="s">
        <v>57</v>
      </c>
      <c r="I37" s="86"/>
    </row>
    <row r="38" spans="1:9" x14ac:dyDescent="0.25">
      <c r="A38" s="167"/>
      <c r="B38" s="170"/>
      <c r="C38" s="28" t="s">
        <v>1</v>
      </c>
      <c r="D38" s="77"/>
      <c r="E38" s="78"/>
      <c r="F38" s="78"/>
      <c r="G38" s="79"/>
      <c r="H38" s="61" t="s">
        <v>24</v>
      </c>
      <c r="I38" s="62"/>
    </row>
    <row r="39" spans="1:9" ht="19.5" thickBot="1" x14ac:dyDescent="0.35">
      <c r="A39" s="168"/>
      <c r="B39" s="171"/>
      <c r="C39" s="11"/>
      <c r="D39" s="80"/>
      <c r="E39" s="81"/>
      <c r="F39" s="81"/>
      <c r="G39" s="82"/>
      <c r="H39" s="83"/>
      <c r="I39" s="87"/>
    </row>
    <row r="40" spans="1:9" ht="15.75" thickTop="1" x14ac:dyDescent="0.25">
      <c r="B40" s="20"/>
      <c r="C40" s="20"/>
      <c r="D40" s="20"/>
      <c r="F40" s="8"/>
      <c r="G40" s="20"/>
      <c r="H40" s="20"/>
      <c r="I40" s="20"/>
    </row>
  </sheetData>
  <sheetProtection algorithmName="SHA-512" hashValue="D3Lk/Ef+mTBizew0kXehkfDiaf2OGTdtj/KnTsL39oYy1wCgS2xi/ghGaUZ2mPBG2TRa98OrSbSv288zAhsmXg==" saltValue="kW9RvkiWzltouBYBI9BTKw==" spinCount="100000" sheet="1" objects="1" scenarios="1" selectLockedCells="1"/>
  <mergeCells count="89">
    <mergeCell ref="A3:B3"/>
    <mergeCell ref="C3:I3"/>
    <mergeCell ref="D6:D7"/>
    <mergeCell ref="H6:H7"/>
    <mergeCell ref="A31:A33"/>
    <mergeCell ref="D21:E21"/>
    <mergeCell ref="D20:E20"/>
    <mergeCell ref="F23:I24"/>
    <mergeCell ref="F22:I22"/>
    <mergeCell ref="A4:B4"/>
    <mergeCell ref="A19:A21"/>
    <mergeCell ref="A13:A15"/>
    <mergeCell ref="A22:A24"/>
    <mergeCell ref="B19:B21"/>
    <mergeCell ref="B13:B15"/>
    <mergeCell ref="B22:B24"/>
    <mergeCell ref="A37:A39"/>
    <mergeCell ref="B37:B39"/>
    <mergeCell ref="A34:A36"/>
    <mergeCell ref="B34:B36"/>
    <mergeCell ref="B31:B33"/>
    <mergeCell ref="A5:B5"/>
    <mergeCell ref="A6:A9"/>
    <mergeCell ref="B6:B9"/>
    <mergeCell ref="A10:A12"/>
    <mergeCell ref="B10:B12"/>
    <mergeCell ref="B25:B27"/>
    <mergeCell ref="D26:E26"/>
    <mergeCell ref="D25:E25"/>
    <mergeCell ref="D27:E27"/>
    <mergeCell ref="D22:E22"/>
    <mergeCell ref="D23:E23"/>
    <mergeCell ref="D24:E24"/>
    <mergeCell ref="I8:I9"/>
    <mergeCell ref="C8:C9"/>
    <mergeCell ref="A28:A30"/>
    <mergeCell ref="B28:B30"/>
    <mergeCell ref="H25:I25"/>
    <mergeCell ref="H26:I26"/>
    <mergeCell ref="H27:I27"/>
    <mergeCell ref="D28:E28"/>
    <mergeCell ref="D29:E30"/>
    <mergeCell ref="F28:G28"/>
    <mergeCell ref="F29:G30"/>
    <mergeCell ref="F25:F26"/>
    <mergeCell ref="G25:G26"/>
    <mergeCell ref="A16:A18"/>
    <mergeCell ref="B16:B18"/>
    <mergeCell ref="A25:A27"/>
    <mergeCell ref="D19:E19"/>
    <mergeCell ref="F19:G19"/>
    <mergeCell ref="E31:E33"/>
    <mergeCell ref="D31:D33"/>
    <mergeCell ref="C4:I4"/>
    <mergeCell ref="C5:I5"/>
    <mergeCell ref="E6:E7"/>
    <mergeCell ref="F9:G9"/>
    <mergeCell ref="E13:E14"/>
    <mergeCell ref="F13:G13"/>
    <mergeCell ref="F14:G14"/>
    <mergeCell ref="G10:G11"/>
    <mergeCell ref="E12:F12"/>
    <mergeCell ref="E10:F11"/>
    <mergeCell ref="H10:I11"/>
    <mergeCell ref="H12:I21"/>
    <mergeCell ref="D38:G39"/>
    <mergeCell ref="H35:I35"/>
    <mergeCell ref="H36:I36"/>
    <mergeCell ref="H37:I37"/>
    <mergeCell ref="H38:I38"/>
    <mergeCell ref="H39:I39"/>
    <mergeCell ref="D37:G37"/>
    <mergeCell ref="D35:G36"/>
    <mergeCell ref="H31:H33"/>
    <mergeCell ref="I31:I33"/>
    <mergeCell ref="H34:I34"/>
    <mergeCell ref="A1:G1"/>
    <mergeCell ref="F21:G21"/>
    <mergeCell ref="F20:G20"/>
    <mergeCell ref="H28:I28"/>
    <mergeCell ref="H29:I29"/>
    <mergeCell ref="H30:I30"/>
    <mergeCell ref="D34:G34"/>
    <mergeCell ref="G31:G33"/>
    <mergeCell ref="F31:F33"/>
    <mergeCell ref="D8:D9"/>
    <mergeCell ref="E8:E9"/>
    <mergeCell ref="H8:H9"/>
    <mergeCell ref="F15:G15"/>
  </mergeCells>
  <pageMargins left="0.7" right="0.7" top="0.78740157499999996" bottom="0.78740157499999996" header="0.3" footer="0.3"/>
  <pageSetup paperSize="9" scale="26" orientation="portrait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List1!$B$2:$B$5</xm:f>
          </x14:formula1>
          <xm:sqref>F8</xm:sqref>
        </x14:dataValidation>
        <x14:dataValidation type="list" allowBlank="1" showInputMessage="1" showErrorMessage="1">
          <x14:formula1>
            <xm:f>List1!$C$2:$C$5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"/>
  <sheetViews>
    <sheetView topLeftCell="B1" workbookViewId="0">
      <selection activeCell="G5" sqref="G5"/>
    </sheetView>
  </sheetViews>
  <sheetFormatPr defaultRowHeight="15" x14ac:dyDescent="0.25"/>
  <cols>
    <col min="2" max="2" width="30.7109375" customWidth="1"/>
    <col min="3" max="3" width="43.28515625" customWidth="1"/>
  </cols>
  <sheetData>
    <row r="1" spans="2:7" x14ac:dyDescent="0.25">
      <c r="B1" s="4" t="s">
        <v>25</v>
      </c>
      <c r="C1" s="5" t="s">
        <v>26</v>
      </c>
      <c r="G1" t="s">
        <v>41</v>
      </c>
    </row>
    <row r="2" spans="2:7" x14ac:dyDescent="0.25">
      <c r="B2" s="6" t="s">
        <v>32</v>
      </c>
      <c r="C2" s="6" t="s">
        <v>32</v>
      </c>
    </row>
    <row r="3" spans="2:7" ht="15.75" x14ac:dyDescent="0.25">
      <c r="B3" t="s">
        <v>27</v>
      </c>
      <c r="C3" t="s">
        <v>30</v>
      </c>
      <c r="G3" s="10" t="s">
        <v>39</v>
      </c>
    </row>
    <row r="4" spans="2:7" ht="30" x14ac:dyDescent="0.25">
      <c r="B4" t="s">
        <v>28</v>
      </c>
      <c r="C4" s="7" t="s">
        <v>33</v>
      </c>
      <c r="G4" t="s">
        <v>40</v>
      </c>
    </row>
    <row r="5" spans="2:7" x14ac:dyDescent="0.25">
      <c r="B5" t="s">
        <v>29</v>
      </c>
      <c r="C5" t="s">
        <v>31</v>
      </c>
      <c r="G5" t="s">
        <v>53</v>
      </c>
    </row>
  </sheetData>
  <sheetProtection algorithmName="SHA-512" hashValue="Ed23y5FJTeLMmp3krDM8aDUrBgmdhU3k72I4urG6Pi6CSTDqwZPHiJrg0VcjRcRCaPsjYcTV/g5OONgCT5H/hw==" saltValue="wVaQtF1fhZp0ccPYkuSEvw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Tabulka na zanesení výsledků</vt:lpstr>
      <vt:lpstr>List1</vt:lpstr>
      <vt:lpstr>'Tabulka na zanesení výsledků'!Oblast_tisku</vt:lpstr>
      <vt:lpstr>'Tabulka na zanesení výsledků'!Print_Area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Smrčka</dc:creator>
  <cp:lastModifiedBy>Renáta Šťastná</cp:lastModifiedBy>
  <dcterms:created xsi:type="dcterms:W3CDTF">2019-03-20T11:46:17Z</dcterms:created>
  <dcterms:modified xsi:type="dcterms:W3CDTF">2021-04-29T10:39:50Z</dcterms:modified>
</cp:coreProperties>
</file>